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19\"/>
    </mc:Choice>
  </mc:AlternateContent>
  <bookViews>
    <workbookView xWindow="0" yWindow="0" windowWidth="25125" windowHeight="12135"/>
  </bookViews>
  <sheets>
    <sheet name="Výhled 2019-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1" i="1" l="1"/>
  <c r="E127" i="1" l="1"/>
  <c r="G127" i="1" l="1"/>
  <c r="F127" i="1"/>
  <c r="G34" i="1"/>
  <c r="F34" i="1"/>
  <c r="E34" i="1"/>
  <c r="E133" i="1" s="1"/>
  <c r="F133" i="1" l="1"/>
  <c r="G133" i="1"/>
  <c r="D125" i="1"/>
  <c r="D123" i="1"/>
  <c r="D121" i="1"/>
  <c r="D119" i="1"/>
  <c r="D116" i="1"/>
  <c r="D90" i="1"/>
  <c r="D87" i="1"/>
  <c r="D85" i="1"/>
  <c r="D80" i="1"/>
  <c r="D78" i="1"/>
  <c r="D74" i="1"/>
  <c r="D69" i="1"/>
  <c r="D65" i="1"/>
  <c r="D61" i="1"/>
  <c r="D58" i="1"/>
  <c r="D55" i="1"/>
  <c r="D53" i="1"/>
  <c r="D51" i="1"/>
  <c r="D47" i="1"/>
  <c r="D43" i="1"/>
  <c r="D33" i="1"/>
  <c r="D31" i="1"/>
  <c r="D29" i="1"/>
  <c r="D27" i="1"/>
  <c r="D24" i="1"/>
  <c r="D22" i="1"/>
  <c r="D19" i="1"/>
  <c r="D17" i="1"/>
  <c r="D127" i="1" l="1"/>
  <c r="D34" i="1"/>
  <c r="D133" i="1" s="1"/>
</calcChain>
</file>

<file path=xl/sharedStrings.xml><?xml version="1.0" encoding="utf-8"?>
<sst xmlns="http://schemas.openxmlformats.org/spreadsheetml/2006/main" count="340" uniqueCount="160">
  <si>
    <t>I. ROZPOČTOVÉ PŘÍJMY</t>
  </si>
  <si>
    <t>Paragraf</t>
  </si>
  <si>
    <t>Položka</t>
  </si>
  <si>
    <t>Text</t>
  </si>
  <si>
    <t>Návrh rozpočtu 2019</t>
  </si>
  <si>
    <t>2020</t>
  </si>
  <si>
    <t>2021</t>
  </si>
  <si>
    <t>2022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</si>
  <si>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</si>
  <si>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</si>
  <si>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</si>
  <si>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</si>
  <si>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</si>
  <si>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</si>
  <si>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</si>
  <si>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</si>
  <si>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</si>
  <si>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</si>
  <si>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</si>
  <si>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</si>
  <si>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</si>
  <si>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</si>
  <si>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</si>
  <si>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</si>
  <si>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</si>
  <si>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</si>
  <si>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</si>
  <si>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1381</t>
  </si>
  <si>
    <t>Daň z hazardních her</t>
  </si>
  <si>
    <t>1511</t>
  </si>
  <si>
    <t>Daň z nemovitých věcí</t>
  </si>
  <si>
    <t>4112</t>
  </si>
  <si>
    <t>Neinv.př.transfery ze SR v rámci souhr.dot.vztahu</t>
  </si>
  <si>
    <t>Bez ODPA</t>
  </si>
  <si>
    <t>3412</t>
  </si>
  <si>
    <t>2132</t>
  </si>
  <si>
    <t>Přijmy z pronájmu ost. nemovit. a jejich částí</t>
  </si>
  <si>
    <t>Sportovní zařízení v majetku obce</t>
  </si>
  <si>
    <t>3613</t>
  </si>
  <si>
    <t>2131</t>
  </si>
  <si>
    <t>Příjmy z pronájmu pozemků</t>
  </si>
  <si>
    <t>Nebytové hospodářství</t>
  </si>
  <si>
    <t>3632</t>
  </si>
  <si>
    <t>2111</t>
  </si>
  <si>
    <t>Příjmy z poskytování služeb a výrobků</t>
  </si>
  <si>
    <t>Pohřebnictví</t>
  </si>
  <si>
    <t>3639</t>
  </si>
  <si>
    <t>3111</t>
  </si>
  <si>
    <t>Příjmy z prodeje pozemků</t>
  </si>
  <si>
    <t>Komunální služby a územní rozvoj j.n.</t>
  </si>
  <si>
    <t>3722</t>
  </si>
  <si>
    <t>Sběr a svoz komunálních odpadů</t>
  </si>
  <si>
    <t>6171</t>
  </si>
  <si>
    <t>Činnost místní správy</t>
  </si>
  <si>
    <t>6310</t>
  </si>
  <si>
    <t>2141</t>
  </si>
  <si>
    <t>Příjmy z úroků (část)</t>
  </si>
  <si>
    <t>Obecné příjmy a výdaje z finančních operací</t>
  </si>
  <si>
    <t>ROZPOČTOVÉ PŘÍJMY CELKEM</t>
  </si>
  <si>
    <t>II. ROZPOČTOVÉ VÝDAJE</t>
  </si>
  <si>
    <t>2219</t>
  </si>
  <si>
    <t>5139</t>
  </si>
  <si>
    <t>Nákup materiálu j.n.</t>
  </si>
  <si>
    <t>5169</t>
  </si>
  <si>
    <t>Nákup ostatních služeb</t>
  </si>
  <si>
    <t>5171</t>
  </si>
  <si>
    <t>Opravy a udržování</t>
  </si>
  <si>
    <t>6121</t>
  </si>
  <si>
    <t>Budovy, haly a stavby</t>
  </si>
  <si>
    <t>6130</t>
  </si>
  <si>
    <t>Pozemky</t>
  </si>
  <si>
    <t>Ostatní záležitosti pozemních komunikací</t>
  </si>
  <si>
    <t>2310</t>
  </si>
  <si>
    <t>Pitná voda</t>
  </si>
  <si>
    <t>2321</t>
  </si>
  <si>
    <t>Odvádění a čištění odpadních vod a nakl.s kaly</t>
  </si>
  <si>
    <t>3322</t>
  </si>
  <si>
    <t>Zachování a obnova kulturních památek</t>
  </si>
  <si>
    <t>3326</t>
  </si>
  <si>
    <t>5154</t>
  </si>
  <si>
    <t>Elektrická energie</t>
  </si>
  <si>
    <t>Pořízení,zachování a obnova hodnot nár hist.povědo</t>
  </si>
  <si>
    <t>3330</t>
  </si>
  <si>
    <t>5223</t>
  </si>
  <si>
    <t>Neinv.transfery církvím a naboženským společnostem</t>
  </si>
  <si>
    <t>Činnost registrovaných církví a nábožen. spol.</t>
  </si>
  <si>
    <t>3399</t>
  </si>
  <si>
    <t>5175</t>
  </si>
  <si>
    <t>Pohoštění</t>
  </si>
  <si>
    <t>5194</t>
  </si>
  <si>
    <t>Věcné dary</t>
  </si>
  <si>
    <t>Ostatní záležitosti kultury,církví a sděl.prostř.</t>
  </si>
  <si>
    <t>5137</t>
  </si>
  <si>
    <t>Drobný hmotný dlouhodobý majetek</t>
  </si>
  <si>
    <t>3421</t>
  </si>
  <si>
    <t>Využití volného času dětí a mládeže</t>
  </si>
  <si>
    <t>3631</t>
  </si>
  <si>
    <t>Veřejné osvětlení</t>
  </si>
  <si>
    <t>3744</t>
  </si>
  <si>
    <t>5166</t>
  </si>
  <si>
    <t>Konzultační, poradenské a právní služby</t>
  </si>
  <si>
    <t>Protierozní, protilavinová a protipožární ochrana</t>
  </si>
  <si>
    <t>3745</t>
  </si>
  <si>
    <t>5156</t>
  </si>
  <si>
    <t>Pohonné hmoty a maziva</t>
  </si>
  <si>
    <t>5163</t>
  </si>
  <si>
    <t>Služby peněžních ústavů</t>
  </si>
  <si>
    <t>Péče o vzhled obcí a veřejnou zeleň</t>
  </si>
  <si>
    <t>5512</t>
  </si>
  <si>
    <t>Požární ochrana - dobrovolná část</t>
  </si>
  <si>
    <t>6112</t>
  </si>
  <si>
    <t>5023</t>
  </si>
  <si>
    <t>Odměny členů zastupitelstva obcí a krajů</t>
  </si>
  <si>
    <t>5032</t>
  </si>
  <si>
    <t>Povinné poj.na veřejné zdravotní pojištění</t>
  </si>
  <si>
    <t>Zastupitelstva obcí</t>
  </si>
  <si>
    <t>5011</t>
  </si>
  <si>
    <t>Platy zaměst. v pr.poměru vyjma zaměst. na služ.m.</t>
  </si>
  <si>
    <t>5021</t>
  </si>
  <si>
    <t>Ostatní osobní výdaje</t>
  </si>
  <si>
    <t>5031</t>
  </si>
  <si>
    <t>Povinné poj.na soc.zab.a přísp.na st.pol.zaměstnan</t>
  </si>
  <si>
    <t>5136</t>
  </si>
  <si>
    <t>Knihy, učební pomůcky a tisk</t>
  </si>
  <si>
    <t>5151</t>
  </si>
  <si>
    <t>Studená voda</t>
  </si>
  <si>
    <t>5155</t>
  </si>
  <si>
    <t>Pevná paliva</t>
  </si>
  <si>
    <t>5161</t>
  </si>
  <si>
    <t>Poštovní služby</t>
  </si>
  <si>
    <t>5162</t>
  </si>
  <si>
    <t>Služby telekomunikací a radiokomunikací</t>
  </si>
  <si>
    <t>5167</t>
  </si>
  <si>
    <t>Služby školení a vzdělávání</t>
  </si>
  <si>
    <t>5168</t>
  </si>
  <si>
    <t>Zpracování dat a služby souv. s inf. a kom.technol</t>
  </si>
  <si>
    <t>5173</t>
  </si>
  <si>
    <t>Cestovné (tuzemské i zahraniční)</t>
  </si>
  <si>
    <t>5339</t>
  </si>
  <si>
    <t>Neinvestiční transfery cizím příspěvkovým organ.</t>
  </si>
  <si>
    <t>5361</t>
  </si>
  <si>
    <t>Nákup kolků</t>
  </si>
  <si>
    <t>5362</t>
  </si>
  <si>
    <t>Platby daní a poplatků státnímu rozpočtu</t>
  </si>
  <si>
    <t>6122</t>
  </si>
  <si>
    <t>Stroje, přístroje a zařízení</t>
  </si>
  <si>
    <t>5141</t>
  </si>
  <si>
    <t>Úroky vlastní</t>
  </si>
  <si>
    <t>6320</t>
  </si>
  <si>
    <t>Pojištění funkčně nespecifikované</t>
  </si>
  <si>
    <t>6399</t>
  </si>
  <si>
    <t>Ostatní finanční operace</t>
  </si>
  <si>
    <t>6402</t>
  </si>
  <si>
    <t>5364</t>
  </si>
  <si>
    <t>Vratky VRÚÚ transferů poskyt. v minulých rozp.obd.</t>
  </si>
  <si>
    <t>Finanční vypořádání minulých let</t>
  </si>
  <si>
    <t>ROZPOČTOVÉ VÝDAJE CELKEM</t>
  </si>
  <si>
    <t>FINANCOVÁNÍ:</t>
  </si>
  <si>
    <t>Uhrazené splátky dlouhodobých přijatých půjček</t>
  </si>
  <si>
    <t>Návrh střednědobého výhledu rozpočtu obce Úlibice na období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</si>
</sst>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.9499999999999993"/>
      <name val="Times New Roman"/>
      <family val="1"/>
    </font>
    <font>
      <sz val="8.9499999999999993"/>
      <name val="Times New Roman"/>
      <family val="1"/>
      <charset val="238"/>
    </font>
    <font>
      <b/>
      <sz val="8.9499999999999993"/>
      <name val="Times New Roman"/>
      <family val="1"/>
      <charset val="238"/>
    </font>
    <font>
      <b/>
      <u/>
      <sz val="12.5"/>
      <color rgb="FF000080"/>
      <name val="Arial"/>
      <family val="2"/>
    </font>
    <font>
      <u/>
      <sz val="12.5"/>
      <name val="Arial"/>
      <family val="2"/>
      <charset val="238"/>
    </font>
    <font>
      <b/>
      <u/>
      <sz val="12.5"/>
      <name val="Arial"/>
      <family val="2"/>
      <charset val="238"/>
    </font>
    <font>
      <i/>
      <sz val="7.05"/>
      <name val="Arial"/>
      <family val="2"/>
    </font>
    <font>
      <b/>
      <i/>
      <sz val="10"/>
      <name val="Arial"/>
      <family val="2"/>
      <charset val="238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Arial"/>
      <family val="2"/>
      <charset val="238"/>
    </font>
    <font>
      <b/>
      <sz val="8.9499999999999993"/>
      <name val="Arial"/>
      <family val="2"/>
      <charset val="238"/>
    </font>
    <font>
      <b/>
      <sz val="10.65"/>
      <color rgb="FF000080"/>
      <name val="Arial"/>
      <family val="2"/>
      <charset val="238"/>
    </font>
    <font>
      <i/>
      <sz val="7.05"/>
      <name val="Arial"/>
      <family val="2"/>
      <charset val="238"/>
    </font>
    <font>
      <b/>
      <i/>
      <sz val="7.0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7030A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/>
    <xf numFmtId="0" fontId="12" fillId="3" borderId="2" xfId="0" applyFont="1" applyFill="1" applyBorder="1" applyAlignment="1">
      <alignment horizontal="left"/>
    </xf>
    <xf numFmtId="4" fontId="13" fillId="0" borderId="2" xfId="0" applyNumberFormat="1" applyFont="1" applyBorder="1"/>
    <xf numFmtId="4" fontId="14" fillId="0" borderId="2" xfId="0" applyNumberFormat="1" applyFont="1" applyBorder="1"/>
    <xf numFmtId="0" fontId="15" fillId="2" borderId="3" xfId="0" applyFont="1" applyFill="1" applyBorder="1" applyAlignment="1">
      <alignment horizontal="left"/>
    </xf>
    <xf numFmtId="4" fontId="14" fillId="0" borderId="3" xfId="0" applyNumberFormat="1" applyFont="1" applyBorder="1"/>
    <xf numFmtId="0" fontId="1" fillId="0" borderId="0" xfId="0" applyFont="1"/>
    <xf numFmtId="0" fontId="15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4" fontId="16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18" fillId="0" borderId="0" xfId="0" applyNumberFormat="1" applyFont="1"/>
    <xf numFmtId="4" fontId="19" fillId="0" borderId="0" xfId="0" applyNumberFormat="1" applyFont="1"/>
    <xf numFmtId="0" fontId="20" fillId="0" borderId="0" xfId="0" applyFont="1"/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tabSelected="1" view="pageBreakPreview" zoomScale="60" zoomScaleNormal="100" workbookViewId="0">
      <selection activeCell="L35" sqref="L35"/>
    </sheetView>
  </sheetViews>
  <sheetFormatPr defaultRowHeight="15" x14ac:dyDescent="0.25"/>
  <cols>
    <col min="1" max="1" width="10.7109375" customWidth="1"/>
    <col min="2" max="2" width="9.85546875" customWidth="1"/>
    <col min="3" max="3" width="44" bestFit="1" customWidth="1"/>
    <col min="4" max="4" width="15.5703125" style="30" customWidth="1"/>
    <col min="5" max="7" width="15.5703125" style="29" customWidth="1"/>
  </cols>
  <sheetData>
    <row r="1" spans="1:7" ht="18.75" x14ac:dyDescent="0.3">
      <c r="A1" s="1" t="s">
        <v>159</v>
      </c>
      <c r="B1" s="2"/>
      <c r="C1" s="2"/>
      <c r="D1" s="3"/>
      <c r="E1" s="4"/>
      <c r="F1" s="4"/>
      <c r="G1" s="4"/>
    </row>
    <row r="2" spans="1:7" ht="18.75" x14ac:dyDescent="0.3">
      <c r="A2" s="5"/>
      <c r="B2" s="6"/>
      <c r="C2" s="6"/>
      <c r="D2" s="7"/>
      <c r="E2" s="8"/>
      <c r="F2" s="8"/>
      <c r="G2" s="8"/>
    </row>
    <row r="3" spans="1:7" ht="16.5" x14ac:dyDescent="0.25">
      <c r="A3" s="9" t="s">
        <v>0</v>
      </c>
      <c r="B3" s="9"/>
      <c r="C3" s="9"/>
      <c r="D3" s="10"/>
      <c r="E3" s="11"/>
      <c r="F3" s="11"/>
      <c r="G3" s="11"/>
    </row>
    <row r="4" spans="1:7" s="14" customFormat="1" ht="25.5" x14ac:dyDescent="0.25">
      <c r="A4" s="12" t="s">
        <v>1</v>
      </c>
      <c r="B4" s="12" t="s">
        <v>2</v>
      </c>
      <c r="C4" s="12" t="s">
        <v>3</v>
      </c>
      <c r="D4" s="13" t="s">
        <v>4</v>
      </c>
      <c r="E4" s="13" t="s">
        <v>5</v>
      </c>
      <c r="F4" s="13" t="s">
        <v>6</v>
      </c>
      <c r="G4" s="13" t="s">
        <v>7</v>
      </c>
    </row>
    <row r="5" spans="1:7" hidden="1" x14ac:dyDescent="0.25">
      <c r="A5" s="15" t="s">
        <v>8</v>
      </c>
      <c r="B5" s="16" t="s">
        <v>9</v>
      </c>
      <c r="C5" s="15" t="s">
        <v>10</v>
      </c>
      <c r="D5" s="17">
        <v>760000</v>
      </c>
      <c r="E5" s="18"/>
      <c r="F5" s="18"/>
      <c r="G5" s="18"/>
    </row>
    <row r="6" spans="1:7" hidden="1" x14ac:dyDescent="0.25">
      <c r="A6" s="15" t="s">
        <v>8</v>
      </c>
      <c r="B6" s="16" t="s">
        <v>11</v>
      </c>
      <c r="C6" s="15" t="s">
        <v>12</v>
      </c>
      <c r="D6" s="17">
        <v>15000</v>
      </c>
      <c r="E6" s="18"/>
      <c r="F6" s="18"/>
      <c r="G6" s="18"/>
    </row>
    <row r="7" spans="1:7" hidden="1" x14ac:dyDescent="0.25">
      <c r="A7" s="15" t="s">
        <v>8</v>
      </c>
      <c r="B7" s="16" t="s">
        <v>13</v>
      </c>
      <c r="C7" s="15" t="s">
        <v>14</v>
      </c>
      <c r="D7" s="17">
        <v>75000</v>
      </c>
      <c r="E7" s="18"/>
      <c r="F7" s="18"/>
      <c r="G7" s="18"/>
    </row>
    <row r="8" spans="1:7" hidden="1" x14ac:dyDescent="0.25">
      <c r="A8" s="15" t="s">
        <v>8</v>
      </c>
      <c r="B8" s="16" t="s">
        <v>15</v>
      </c>
      <c r="C8" s="15" t="s">
        <v>16</v>
      </c>
      <c r="D8" s="17">
        <v>700000</v>
      </c>
      <c r="E8" s="18"/>
      <c r="F8" s="18"/>
      <c r="G8" s="18"/>
    </row>
    <row r="9" spans="1:7" hidden="1" x14ac:dyDescent="0.25">
      <c r="A9" s="15" t="s">
        <v>8</v>
      </c>
      <c r="B9" s="16" t="s">
        <v>17</v>
      </c>
      <c r="C9" s="15" t="s">
        <v>18</v>
      </c>
      <c r="D9" s="17">
        <v>120000</v>
      </c>
      <c r="E9" s="18"/>
      <c r="F9" s="18"/>
      <c r="G9" s="18"/>
    </row>
    <row r="10" spans="1:7" hidden="1" x14ac:dyDescent="0.25">
      <c r="A10" s="15" t="s">
        <v>8</v>
      </c>
      <c r="B10" s="16" t="s">
        <v>19</v>
      </c>
      <c r="C10" s="15" t="s">
        <v>20</v>
      </c>
      <c r="D10" s="17">
        <v>1600000</v>
      </c>
      <c r="E10" s="18"/>
      <c r="F10" s="18"/>
      <c r="G10" s="18"/>
    </row>
    <row r="11" spans="1:7" hidden="1" x14ac:dyDescent="0.25">
      <c r="A11" s="15" t="s">
        <v>8</v>
      </c>
      <c r="B11" s="16" t="s">
        <v>21</v>
      </c>
      <c r="C11" s="15" t="s">
        <v>22</v>
      </c>
      <c r="D11" s="17">
        <v>130000</v>
      </c>
      <c r="E11" s="18"/>
      <c r="F11" s="18"/>
      <c r="G11" s="18"/>
    </row>
    <row r="12" spans="1:7" hidden="1" x14ac:dyDescent="0.25">
      <c r="A12" s="15" t="s">
        <v>8</v>
      </c>
      <c r="B12" s="16" t="s">
        <v>23</v>
      </c>
      <c r="C12" s="15" t="s">
        <v>24</v>
      </c>
      <c r="D12" s="17">
        <v>5500</v>
      </c>
      <c r="E12" s="18"/>
      <c r="F12" s="18"/>
      <c r="G12" s="18"/>
    </row>
    <row r="13" spans="1:7" hidden="1" x14ac:dyDescent="0.25">
      <c r="A13" s="15" t="s">
        <v>8</v>
      </c>
      <c r="B13" s="16" t="s">
        <v>25</v>
      </c>
      <c r="C13" s="15" t="s">
        <v>26</v>
      </c>
      <c r="D13" s="17">
        <v>2000</v>
      </c>
      <c r="E13" s="18"/>
      <c r="F13" s="18"/>
      <c r="G13" s="18"/>
    </row>
    <row r="14" spans="1:7" hidden="1" x14ac:dyDescent="0.25">
      <c r="A14" s="15" t="s">
        <v>8</v>
      </c>
      <c r="B14" s="16" t="s">
        <v>27</v>
      </c>
      <c r="C14" s="15" t="s">
        <v>28</v>
      </c>
      <c r="D14" s="17">
        <v>18000</v>
      </c>
      <c r="E14" s="18"/>
      <c r="F14" s="18"/>
      <c r="G14" s="18"/>
    </row>
    <row r="15" spans="1:7" hidden="1" x14ac:dyDescent="0.25">
      <c r="A15" s="15" t="s">
        <v>8</v>
      </c>
      <c r="B15" s="16" t="s">
        <v>29</v>
      </c>
      <c r="C15" s="15" t="s">
        <v>30</v>
      </c>
      <c r="D15" s="17">
        <v>550000</v>
      </c>
      <c r="E15" s="18"/>
      <c r="F15" s="18"/>
      <c r="G15" s="18"/>
    </row>
    <row r="16" spans="1:7" hidden="1" x14ac:dyDescent="0.25">
      <c r="A16" s="15" t="s">
        <v>8</v>
      </c>
      <c r="B16" s="16" t="s">
        <v>31</v>
      </c>
      <c r="C16" s="15" t="s">
        <v>32</v>
      </c>
      <c r="D16" s="17">
        <v>50750</v>
      </c>
      <c r="E16" s="18"/>
      <c r="F16" s="18"/>
      <c r="G16" s="18"/>
    </row>
    <row r="17" spans="1:7" x14ac:dyDescent="0.25">
      <c r="A17" s="19" t="s">
        <v>8</v>
      </c>
      <c r="B17" s="19" t="s">
        <v>33</v>
      </c>
      <c r="C17" s="19"/>
      <c r="D17" s="20">
        <f>SUM(D5:D16)</f>
        <v>4026250</v>
      </c>
      <c r="E17" s="21">
        <v>4100000</v>
      </c>
      <c r="F17" s="21">
        <v>4300000</v>
      </c>
      <c r="G17" s="21">
        <v>4300000</v>
      </c>
    </row>
    <row r="18" spans="1:7" hidden="1" x14ac:dyDescent="0.25">
      <c r="A18" s="15" t="s">
        <v>34</v>
      </c>
      <c r="B18" s="16" t="s">
        <v>35</v>
      </c>
      <c r="C18" s="15" t="s">
        <v>36</v>
      </c>
      <c r="D18" s="17">
        <v>10000</v>
      </c>
      <c r="E18" s="18"/>
      <c r="F18" s="18"/>
      <c r="G18" s="18"/>
    </row>
    <row r="19" spans="1:7" x14ac:dyDescent="0.25">
      <c r="A19" s="19" t="s">
        <v>34</v>
      </c>
      <c r="B19" s="19" t="s">
        <v>37</v>
      </c>
      <c r="C19" s="19"/>
      <c r="D19" s="20">
        <f>SUM(D18)</f>
        <v>10000</v>
      </c>
      <c r="E19" s="21">
        <v>5000</v>
      </c>
      <c r="F19" s="21">
        <v>5000</v>
      </c>
      <c r="G19" s="21">
        <v>5000</v>
      </c>
    </row>
    <row r="20" spans="1:7" hidden="1" x14ac:dyDescent="0.25">
      <c r="A20" s="15" t="s">
        <v>38</v>
      </c>
      <c r="B20" s="16" t="s">
        <v>39</v>
      </c>
      <c r="C20" s="15" t="s">
        <v>40</v>
      </c>
      <c r="D20" s="17">
        <v>83000</v>
      </c>
      <c r="E20" s="18"/>
      <c r="F20" s="18"/>
      <c r="G20" s="18"/>
    </row>
    <row r="21" spans="1:7" hidden="1" x14ac:dyDescent="0.25">
      <c r="A21" s="15" t="s">
        <v>38</v>
      </c>
      <c r="B21" s="16" t="s">
        <v>35</v>
      </c>
      <c r="C21" s="15" t="s">
        <v>36</v>
      </c>
      <c r="D21" s="17">
        <v>150000</v>
      </c>
      <c r="E21" s="18"/>
      <c r="F21" s="18"/>
      <c r="G21" s="18"/>
    </row>
    <row r="22" spans="1:7" x14ac:dyDescent="0.25">
      <c r="A22" s="19" t="s">
        <v>38</v>
      </c>
      <c r="B22" s="19" t="s">
        <v>41</v>
      </c>
      <c r="C22" s="19"/>
      <c r="D22" s="20">
        <f>SUM(D20:D21)</f>
        <v>233000</v>
      </c>
      <c r="E22" s="21">
        <v>245000</v>
      </c>
      <c r="F22" s="21">
        <v>245000</v>
      </c>
      <c r="G22" s="21">
        <v>250000</v>
      </c>
    </row>
    <row r="23" spans="1:7" hidden="1" x14ac:dyDescent="0.25">
      <c r="A23" s="15" t="s">
        <v>42</v>
      </c>
      <c r="B23" s="16" t="s">
        <v>43</v>
      </c>
      <c r="C23" s="15" t="s">
        <v>44</v>
      </c>
      <c r="D23" s="17">
        <v>1000</v>
      </c>
      <c r="E23" s="18"/>
      <c r="F23" s="18"/>
      <c r="G23" s="18"/>
    </row>
    <row r="24" spans="1:7" x14ac:dyDescent="0.25">
      <c r="A24" s="19" t="s">
        <v>42</v>
      </c>
      <c r="B24" s="19" t="s">
        <v>45</v>
      </c>
      <c r="C24" s="19"/>
      <c r="D24" s="20">
        <f>D23</f>
        <v>1000</v>
      </c>
      <c r="E24" s="21">
        <v>1000</v>
      </c>
      <c r="F24" s="21">
        <v>1000</v>
      </c>
      <c r="G24" s="21">
        <v>1000</v>
      </c>
    </row>
    <row r="25" spans="1:7" hidden="1" x14ac:dyDescent="0.25">
      <c r="A25" s="15" t="s">
        <v>46</v>
      </c>
      <c r="B25" s="16" t="s">
        <v>39</v>
      </c>
      <c r="C25" s="15" t="s">
        <v>40</v>
      </c>
      <c r="D25" s="17">
        <v>150000</v>
      </c>
      <c r="E25" s="18"/>
      <c r="F25" s="18"/>
      <c r="G25" s="18"/>
    </row>
    <row r="26" spans="1:7" hidden="1" x14ac:dyDescent="0.25">
      <c r="A26" s="15" t="s">
        <v>46</v>
      </c>
      <c r="B26" s="16" t="s">
        <v>47</v>
      </c>
      <c r="C26" s="15" t="s">
        <v>48</v>
      </c>
      <c r="D26" s="17">
        <v>5500000</v>
      </c>
      <c r="E26" s="18"/>
      <c r="F26" s="18"/>
      <c r="G26" s="18"/>
    </row>
    <row r="27" spans="1:7" x14ac:dyDescent="0.25">
      <c r="A27" s="19" t="s">
        <v>46</v>
      </c>
      <c r="B27" s="19" t="s">
        <v>49</v>
      </c>
      <c r="C27" s="19"/>
      <c r="D27" s="20">
        <f>SUM(D25:D26)</f>
        <v>5650000</v>
      </c>
      <c r="E27" s="21">
        <v>2000000</v>
      </c>
      <c r="F27" s="21">
        <v>1500000</v>
      </c>
      <c r="G27" s="21">
        <v>100000</v>
      </c>
    </row>
    <row r="28" spans="1:7" hidden="1" x14ac:dyDescent="0.25">
      <c r="A28" s="15" t="s">
        <v>50</v>
      </c>
      <c r="B28" s="16" t="s">
        <v>43</v>
      </c>
      <c r="C28" s="15" t="s">
        <v>44</v>
      </c>
      <c r="D28" s="17">
        <v>2000</v>
      </c>
      <c r="E28" s="18"/>
      <c r="F28" s="18"/>
      <c r="G28" s="18"/>
    </row>
    <row r="29" spans="1:7" x14ac:dyDescent="0.25">
      <c r="A29" s="19" t="s">
        <v>50</v>
      </c>
      <c r="B29" s="19" t="s">
        <v>51</v>
      </c>
      <c r="C29" s="19"/>
      <c r="D29" s="20">
        <f>D28</f>
        <v>2000</v>
      </c>
      <c r="E29" s="21">
        <v>2000</v>
      </c>
      <c r="F29" s="21">
        <v>2000</v>
      </c>
      <c r="G29" s="21">
        <v>2000</v>
      </c>
    </row>
    <row r="30" spans="1:7" hidden="1" x14ac:dyDescent="0.25">
      <c r="A30" s="15" t="s">
        <v>52</v>
      </c>
      <c r="B30" s="16" t="s">
        <v>43</v>
      </c>
      <c r="C30" s="15" t="s">
        <v>44</v>
      </c>
      <c r="D30" s="17">
        <v>100</v>
      </c>
      <c r="E30" s="18"/>
      <c r="F30" s="18"/>
      <c r="G30" s="18"/>
    </row>
    <row r="31" spans="1:7" x14ac:dyDescent="0.25">
      <c r="A31" s="19" t="s">
        <v>52</v>
      </c>
      <c r="B31" s="19" t="s">
        <v>53</v>
      </c>
      <c r="C31" s="19"/>
      <c r="D31" s="20">
        <f>D30</f>
        <v>100</v>
      </c>
      <c r="E31" s="21">
        <v>500</v>
      </c>
      <c r="F31" s="21">
        <v>500</v>
      </c>
      <c r="G31" s="21">
        <v>1000</v>
      </c>
    </row>
    <row r="32" spans="1:7" hidden="1" x14ac:dyDescent="0.25">
      <c r="A32" s="15" t="s">
        <v>54</v>
      </c>
      <c r="B32" s="16" t="s">
        <v>55</v>
      </c>
      <c r="C32" s="15" t="s">
        <v>56</v>
      </c>
      <c r="D32" s="17">
        <v>200</v>
      </c>
      <c r="E32" s="18"/>
      <c r="F32" s="18"/>
      <c r="G32" s="18"/>
    </row>
    <row r="33" spans="1:7" x14ac:dyDescent="0.25">
      <c r="A33" s="19" t="s">
        <v>54</v>
      </c>
      <c r="B33" s="19" t="s">
        <v>57</v>
      </c>
      <c r="C33" s="19"/>
      <c r="D33" s="20">
        <f>D32</f>
        <v>200</v>
      </c>
      <c r="E33" s="21">
        <v>200</v>
      </c>
      <c r="F33" s="21">
        <v>200</v>
      </c>
      <c r="G33" s="21">
        <v>200</v>
      </c>
    </row>
    <row r="34" spans="1:7" s="24" customFormat="1" ht="15.75" thickBot="1" x14ac:dyDescent="0.3">
      <c r="A34" s="22" t="s">
        <v>58</v>
      </c>
      <c r="B34" s="22"/>
      <c r="C34" s="22"/>
      <c r="D34" s="23">
        <f>D17+D19+D22+D24+D27+D29+D31+D33</f>
        <v>9922550</v>
      </c>
      <c r="E34" s="23">
        <f>SUM(E17:E33)</f>
        <v>6353700</v>
      </c>
      <c r="F34" s="23">
        <f>SUM(F17:F33)</f>
        <v>6053700</v>
      </c>
      <c r="G34" s="23">
        <f>SUM(G17:G33)</f>
        <v>4659200</v>
      </c>
    </row>
    <row r="35" spans="1:7" s="24" customFormat="1" x14ac:dyDescent="0.25">
      <c r="A35" s="25"/>
      <c r="B35" s="25"/>
      <c r="C35" s="25"/>
      <c r="D35" s="18"/>
      <c r="E35" s="18"/>
      <c r="F35" s="18"/>
      <c r="G35" s="18"/>
    </row>
    <row r="36" spans="1:7" ht="16.5" x14ac:dyDescent="0.25">
      <c r="A36" s="9" t="s">
        <v>59</v>
      </c>
      <c r="B36" s="9"/>
      <c r="C36" s="9"/>
      <c r="D36" s="10"/>
      <c r="E36" s="11"/>
      <c r="F36" s="11"/>
      <c r="G36" s="11"/>
    </row>
    <row r="37" spans="1:7" x14ac:dyDescent="0.25">
      <c r="A37" s="26" t="s">
        <v>1</v>
      </c>
      <c r="B37" s="26" t="s">
        <v>2</v>
      </c>
      <c r="C37" s="26" t="s">
        <v>3</v>
      </c>
      <c r="D37" s="27"/>
      <c r="E37" s="28"/>
      <c r="F37" s="28"/>
      <c r="G37" s="28"/>
    </row>
    <row r="38" spans="1:7" hidden="1" x14ac:dyDescent="0.25">
      <c r="A38" s="15" t="s">
        <v>60</v>
      </c>
      <c r="B38" s="16" t="s">
        <v>61</v>
      </c>
      <c r="C38" s="15" t="s">
        <v>62</v>
      </c>
      <c r="D38" s="17">
        <v>5000</v>
      </c>
      <c r="E38" s="18"/>
      <c r="F38" s="18"/>
      <c r="G38" s="18"/>
    </row>
    <row r="39" spans="1:7" hidden="1" x14ac:dyDescent="0.25">
      <c r="A39" s="15" t="s">
        <v>60</v>
      </c>
      <c r="B39" s="16" t="s">
        <v>63</v>
      </c>
      <c r="C39" s="15" t="s">
        <v>64</v>
      </c>
      <c r="D39" s="17">
        <v>50000</v>
      </c>
      <c r="E39" s="18"/>
      <c r="F39" s="18"/>
      <c r="G39" s="18"/>
    </row>
    <row r="40" spans="1:7" hidden="1" x14ac:dyDescent="0.25">
      <c r="A40" s="15" t="s">
        <v>60</v>
      </c>
      <c r="B40" s="16" t="s">
        <v>65</v>
      </c>
      <c r="C40" s="15" t="s">
        <v>66</v>
      </c>
      <c r="D40" s="17">
        <v>200000</v>
      </c>
      <c r="E40" s="18"/>
      <c r="F40" s="18"/>
      <c r="G40" s="18"/>
    </row>
    <row r="41" spans="1:7" hidden="1" x14ac:dyDescent="0.25">
      <c r="A41" s="15" t="s">
        <v>60</v>
      </c>
      <c r="B41" s="16" t="s">
        <v>67</v>
      </c>
      <c r="C41" s="15" t="s">
        <v>68</v>
      </c>
      <c r="D41" s="17">
        <v>1500000</v>
      </c>
      <c r="E41" s="18"/>
      <c r="F41" s="18"/>
      <c r="G41" s="18"/>
    </row>
    <row r="42" spans="1:7" hidden="1" x14ac:dyDescent="0.25">
      <c r="A42" s="15" t="s">
        <v>60</v>
      </c>
      <c r="B42" s="16" t="s">
        <v>69</v>
      </c>
      <c r="C42" s="15" t="s">
        <v>70</v>
      </c>
      <c r="D42" s="17">
        <v>150000</v>
      </c>
      <c r="E42" s="18"/>
      <c r="F42" s="18"/>
      <c r="G42" s="18"/>
    </row>
    <row r="43" spans="1:7" x14ac:dyDescent="0.25">
      <c r="A43" s="19" t="s">
        <v>60</v>
      </c>
      <c r="B43" s="19" t="s">
        <v>71</v>
      </c>
      <c r="C43" s="19"/>
      <c r="D43" s="20">
        <f>SUM(D38:D42)</f>
        <v>1905000</v>
      </c>
      <c r="E43" s="21">
        <v>1000000</v>
      </c>
      <c r="F43" s="21">
        <v>500000</v>
      </c>
      <c r="G43" s="21">
        <v>300000</v>
      </c>
    </row>
    <row r="44" spans="1:7" hidden="1" x14ac:dyDescent="0.25">
      <c r="A44" s="15" t="s">
        <v>72</v>
      </c>
      <c r="B44" s="16" t="s">
        <v>63</v>
      </c>
      <c r="C44" s="15" t="s">
        <v>64</v>
      </c>
      <c r="D44" s="17">
        <v>50000</v>
      </c>
      <c r="E44" s="18"/>
      <c r="F44" s="18"/>
      <c r="G44" s="18"/>
    </row>
    <row r="45" spans="1:7" hidden="1" x14ac:dyDescent="0.25">
      <c r="A45" s="15" t="s">
        <v>72</v>
      </c>
      <c r="B45" s="16" t="s">
        <v>65</v>
      </c>
      <c r="C45" s="15" t="s">
        <v>66</v>
      </c>
      <c r="D45" s="17">
        <v>20000</v>
      </c>
      <c r="E45" s="18"/>
      <c r="F45" s="18"/>
      <c r="G45" s="18"/>
    </row>
    <row r="46" spans="1:7" hidden="1" x14ac:dyDescent="0.25">
      <c r="A46" s="15" t="s">
        <v>72</v>
      </c>
      <c r="B46" s="16" t="s">
        <v>67</v>
      </c>
      <c r="C46" s="15" t="s">
        <v>68</v>
      </c>
      <c r="D46" s="17">
        <v>500000</v>
      </c>
      <c r="E46" s="18"/>
      <c r="F46" s="18"/>
      <c r="G46" s="18"/>
    </row>
    <row r="47" spans="1:7" x14ac:dyDescent="0.25">
      <c r="A47" s="19" t="s">
        <v>72</v>
      </c>
      <c r="B47" s="19" t="s">
        <v>73</v>
      </c>
      <c r="C47" s="19"/>
      <c r="D47" s="20">
        <f>SUM(D44:D46)</f>
        <v>570000</v>
      </c>
      <c r="E47" s="21">
        <v>500000</v>
      </c>
      <c r="F47" s="21">
        <v>100000</v>
      </c>
      <c r="G47" s="21">
        <v>100000</v>
      </c>
    </row>
    <row r="48" spans="1:7" hidden="1" x14ac:dyDescent="0.25">
      <c r="A48" s="15" t="s">
        <v>74</v>
      </c>
      <c r="B48" s="16" t="s">
        <v>63</v>
      </c>
      <c r="C48" s="15" t="s">
        <v>64</v>
      </c>
      <c r="D48" s="17">
        <v>15000</v>
      </c>
      <c r="E48" s="18"/>
      <c r="F48" s="18"/>
      <c r="G48" s="18"/>
    </row>
    <row r="49" spans="1:7" hidden="1" x14ac:dyDescent="0.25">
      <c r="A49" s="15" t="s">
        <v>74</v>
      </c>
      <c r="B49" s="16" t="s">
        <v>65</v>
      </c>
      <c r="C49" s="15" t="s">
        <v>66</v>
      </c>
      <c r="D49" s="17">
        <v>100000</v>
      </c>
      <c r="E49" s="18"/>
      <c r="F49" s="18"/>
      <c r="G49" s="18"/>
    </row>
    <row r="50" spans="1:7" hidden="1" x14ac:dyDescent="0.25">
      <c r="A50" s="15" t="s">
        <v>74</v>
      </c>
      <c r="B50" s="16" t="s">
        <v>67</v>
      </c>
      <c r="C50" s="15" t="s">
        <v>68</v>
      </c>
      <c r="D50" s="17">
        <v>1000000</v>
      </c>
      <c r="E50" s="18"/>
      <c r="F50" s="18"/>
      <c r="G50" s="18"/>
    </row>
    <row r="51" spans="1:7" x14ac:dyDescent="0.25">
      <c r="A51" s="19" t="s">
        <v>74</v>
      </c>
      <c r="B51" s="19" t="s">
        <v>75</v>
      </c>
      <c r="C51" s="19"/>
      <c r="D51" s="20">
        <f>SUM(D48:D50)</f>
        <v>1115000</v>
      </c>
      <c r="E51" s="21">
        <v>500000</v>
      </c>
      <c r="F51" s="21">
        <v>500000</v>
      </c>
      <c r="G51" s="21">
        <v>300000</v>
      </c>
    </row>
    <row r="52" spans="1:7" hidden="1" x14ac:dyDescent="0.25">
      <c r="A52" s="15" t="s">
        <v>76</v>
      </c>
      <c r="B52" s="16" t="s">
        <v>65</v>
      </c>
      <c r="C52" s="15" t="s">
        <v>66</v>
      </c>
      <c r="D52" s="17">
        <v>20000</v>
      </c>
      <c r="E52" s="18"/>
      <c r="F52" s="18"/>
      <c r="G52" s="18"/>
    </row>
    <row r="53" spans="1:7" x14ac:dyDescent="0.25">
      <c r="A53" s="19" t="s">
        <v>76</v>
      </c>
      <c r="B53" s="19" t="s">
        <v>77</v>
      </c>
      <c r="C53" s="19"/>
      <c r="D53" s="20">
        <f>D52</f>
        <v>20000</v>
      </c>
      <c r="E53" s="21">
        <v>100000</v>
      </c>
      <c r="F53" s="21">
        <v>100000</v>
      </c>
      <c r="G53" s="21">
        <v>100000</v>
      </c>
    </row>
    <row r="54" spans="1:7" hidden="1" x14ac:dyDescent="0.25">
      <c r="A54" s="15" t="s">
        <v>78</v>
      </c>
      <c r="B54" s="16" t="s">
        <v>79</v>
      </c>
      <c r="C54" s="15" t="s">
        <v>80</v>
      </c>
      <c r="D54" s="17">
        <v>7000</v>
      </c>
      <c r="E54" s="18"/>
      <c r="F54" s="18"/>
      <c r="G54" s="18"/>
    </row>
    <row r="55" spans="1:7" x14ac:dyDescent="0.25">
      <c r="A55" s="19" t="s">
        <v>78</v>
      </c>
      <c r="B55" s="19" t="s">
        <v>81</v>
      </c>
      <c r="C55" s="19"/>
      <c r="D55" s="20">
        <f>D54</f>
        <v>7000</v>
      </c>
      <c r="E55" s="21">
        <v>10000</v>
      </c>
      <c r="F55" s="21">
        <v>10000</v>
      </c>
      <c r="G55" s="21">
        <v>20000</v>
      </c>
    </row>
    <row r="56" spans="1:7" hidden="1" x14ac:dyDescent="0.25">
      <c r="A56" s="15" t="s">
        <v>82</v>
      </c>
      <c r="B56" s="16" t="s">
        <v>63</v>
      </c>
      <c r="C56" s="15" t="s">
        <v>64</v>
      </c>
      <c r="D56" s="17">
        <v>200000</v>
      </c>
      <c r="E56" s="18"/>
      <c r="F56" s="18"/>
      <c r="G56" s="18"/>
    </row>
    <row r="57" spans="1:7" hidden="1" x14ac:dyDescent="0.25">
      <c r="A57" s="15" t="s">
        <v>82</v>
      </c>
      <c r="B57" s="16" t="s">
        <v>83</v>
      </c>
      <c r="C57" s="15" t="s">
        <v>84</v>
      </c>
      <c r="D57" s="17">
        <v>200000</v>
      </c>
      <c r="E57" s="18"/>
      <c r="F57" s="18"/>
      <c r="G57" s="18"/>
    </row>
    <row r="58" spans="1:7" x14ac:dyDescent="0.25">
      <c r="A58" s="19" t="s">
        <v>82</v>
      </c>
      <c r="B58" s="19" t="s">
        <v>85</v>
      </c>
      <c r="C58" s="19"/>
      <c r="D58" s="20">
        <f>SUM(D56:D57)</f>
        <v>400000</v>
      </c>
      <c r="E58" s="21">
        <v>300000</v>
      </c>
      <c r="F58" s="21">
        <v>300000</v>
      </c>
      <c r="G58" s="21">
        <v>300000</v>
      </c>
    </row>
    <row r="59" spans="1:7" hidden="1" x14ac:dyDescent="0.25">
      <c r="A59" s="15" t="s">
        <v>86</v>
      </c>
      <c r="B59" s="16" t="s">
        <v>87</v>
      </c>
      <c r="C59" s="15" t="s">
        <v>88</v>
      </c>
      <c r="D59" s="17">
        <v>10000</v>
      </c>
      <c r="E59" s="18"/>
      <c r="F59" s="18"/>
      <c r="G59" s="18"/>
    </row>
    <row r="60" spans="1:7" hidden="1" x14ac:dyDescent="0.25">
      <c r="A60" s="15" t="s">
        <v>86</v>
      </c>
      <c r="B60" s="16" t="s">
        <v>89</v>
      </c>
      <c r="C60" s="15" t="s">
        <v>90</v>
      </c>
      <c r="D60" s="17">
        <v>10000</v>
      </c>
      <c r="E60" s="18"/>
      <c r="F60" s="18"/>
      <c r="G60" s="18"/>
    </row>
    <row r="61" spans="1:7" x14ac:dyDescent="0.25">
      <c r="A61" s="19" t="s">
        <v>86</v>
      </c>
      <c r="B61" s="19" t="s">
        <v>91</v>
      </c>
      <c r="C61" s="19"/>
      <c r="D61" s="20">
        <f>SUM(D59:D60)</f>
        <v>20000</v>
      </c>
      <c r="E61" s="21">
        <v>20000</v>
      </c>
      <c r="F61" s="21">
        <v>10000</v>
      </c>
      <c r="G61" s="21">
        <v>10000</v>
      </c>
    </row>
    <row r="62" spans="1:7" hidden="1" x14ac:dyDescent="0.25">
      <c r="A62" s="15" t="s">
        <v>34</v>
      </c>
      <c r="B62" s="16" t="s">
        <v>92</v>
      </c>
      <c r="C62" s="15" t="s">
        <v>93</v>
      </c>
      <c r="D62" s="17">
        <v>20000</v>
      </c>
      <c r="E62" s="18"/>
      <c r="F62" s="18"/>
      <c r="G62" s="18"/>
    </row>
    <row r="63" spans="1:7" hidden="1" x14ac:dyDescent="0.25">
      <c r="A63" s="15" t="s">
        <v>34</v>
      </c>
      <c r="B63" s="16" t="s">
        <v>61</v>
      </c>
      <c r="C63" s="15" t="s">
        <v>62</v>
      </c>
      <c r="D63" s="17">
        <v>12000</v>
      </c>
      <c r="E63" s="18"/>
      <c r="F63" s="18"/>
      <c r="G63" s="18"/>
    </row>
    <row r="64" spans="1:7" hidden="1" x14ac:dyDescent="0.25">
      <c r="A64" s="15" t="s">
        <v>34</v>
      </c>
      <c r="B64" s="16" t="s">
        <v>65</v>
      </c>
      <c r="C64" s="15" t="s">
        <v>66</v>
      </c>
      <c r="D64" s="17">
        <v>5000</v>
      </c>
      <c r="E64" s="18"/>
      <c r="F64" s="18"/>
      <c r="G64" s="18"/>
    </row>
    <row r="65" spans="1:7" x14ac:dyDescent="0.25">
      <c r="A65" s="19" t="s">
        <v>34</v>
      </c>
      <c r="B65" s="19" t="s">
        <v>37</v>
      </c>
      <c r="C65" s="19"/>
      <c r="D65" s="20">
        <f>SUM(D62:D64)</f>
        <v>37000</v>
      </c>
      <c r="E65" s="21">
        <v>50000</v>
      </c>
      <c r="F65" s="21">
        <v>50000</v>
      </c>
      <c r="G65" s="21">
        <v>300000</v>
      </c>
    </row>
    <row r="66" spans="1:7" hidden="1" x14ac:dyDescent="0.25">
      <c r="A66" s="15" t="s">
        <v>94</v>
      </c>
      <c r="B66" s="16" t="s">
        <v>61</v>
      </c>
      <c r="C66" s="15" t="s">
        <v>62</v>
      </c>
      <c r="D66" s="17">
        <v>10000</v>
      </c>
      <c r="E66" s="18"/>
      <c r="F66" s="18"/>
      <c r="G66" s="18"/>
    </row>
    <row r="67" spans="1:7" hidden="1" x14ac:dyDescent="0.25">
      <c r="A67" s="15" t="s">
        <v>94</v>
      </c>
      <c r="B67" s="16" t="s">
        <v>63</v>
      </c>
      <c r="C67" s="15" t="s">
        <v>64</v>
      </c>
      <c r="D67" s="17">
        <v>20000</v>
      </c>
      <c r="E67" s="18"/>
      <c r="F67" s="18"/>
      <c r="G67" s="18"/>
    </row>
    <row r="68" spans="1:7" hidden="1" x14ac:dyDescent="0.25">
      <c r="A68" s="15" t="s">
        <v>94</v>
      </c>
      <c r="B68" s="16" t="s">
        <v>89</v>
      </c>
      <c r="C68" s="15" t="s">
        <v>90</v>
      </c>
      <c r="D68" s="17">
        <v>5000</v>
      </c>
      <c r="E68" s="18"/>
      <c r="F68" s="18"/>
      <c r="G68" s="18"/>
    </row>
    <row r="69" spans="1:7" x14ac:dyDescent="0.25">
      <c r="A69" s="19" t="s">
        <v>94</v>
      </c>
      <c r="B69" s="19" t="s">
        <v>95</v>
      </c>
      <c r="C69" s="19"/>
      <c r="D69" s="20">
        <f>SUM(D66:D68)</f>
        <v>35000</v>
      </c>
      <c r="E69" s="21">
        <v>40000</v>
      </c>
      <c r="F69" s="21">
        <v>40000</v>
      </c>
      <c r="G69" s="21">
        <v>40000</v>
      </c>
    </row>
    <row r="70" spans="1:7" hidden="1" x14ac:dyDescent="0.25">
      <c r="A70" s="15" t="s">
        <v>96</v>
      </c>
      <c r="B70" s="16" t="s">
        <v>61</v>
      </c>
      <c r="C70" s="15" t="s">
        <v>62</v>
      </c>
      <c r="D70" s="17">
        <v>5000</v>
      </c>
      <c r="E70" s="18"/>
      <c r="F70" s="18"/>
      <c r="G70" s="18"/>
    </row>
    <row r="71" spans="1:7" hidden="1" x14ac:dyDescent="0.25">
      <c r="A71" s="15" t="s">
        <v>96</v>
      </c>
      <c r="B71" s="16" t="s">
        <v>79</v>
      </c>
      <c r="C71" s="15" t="s">
        <v>80</v>
      </c>
      <c r="D71" s="17">
        <v>50000</v>
      </c>
      <c r="E71" s="18"/>
      <c r="F71" s="18"/>
      <c r="G71" s="18"/>
    </row>
    <row r="72" spans="1:7" hidden="1" x14ac:dyDescent="0.25">
      <c r="A72" s="15" t="s">
        <v>96</v>
      </c>
      <c r="B72" s="16" t="s">
        <v>65</v>
      </c>
      <c r="C72" s="15" t="s">
        <v>66</v>
      </c>
      <c r="D72" s="17">
        <v>100000</v>
      </c>
      <c r="E72" s="18"/>
      <c r="F72" s="18"/>
      <c r="G72" s="18"/>
    </row>
    <row r="73" spans="1:7" hidden="1" x14ac:dyDescent="0.25">
      <c r="A73" s="15" t="s">
        <v>96</v>
      </c>
      <c r="B73" s="16" t="s">
        <v>67</v>
      </c>
      <c r="C73" s="15" t="s">
        <v>68</v>
      </c>
      <c r="D73" s="17">
        <v>200000</v>
      </c>
      <c r="E73" s="18"/>
      <c r="F73" s="18"/>
      <c r="G73" s="18"/>
    </row>
    <row r="74" spans="1:7" x14ac:dyDescent="0.25">
      <c r="A74" s="19" t="s">
        <v>96</v>
      </c>
      <c r="B74" s="19" t="s">
        <v>97</v>
      </c>
      <c r="C74" s="19"/>
      <c r="D74" s="20">
        <f>SUM(D70:D73)</f>
        <v>355000</v>
      </c>
      <c r="E74" s="21">
        <v>360000</v>
      </c>
      <c r="F74" s="21">
        <v>400000</v>
      </c>
      <c r="G74" s="21">
        <v>400000</v>
      </c>
    </row>
    <row r="75" spans="1:7" hidden="1" x14ac:dyDescent="0.25">
      <c r="A75" s="15" t="s">
        <v>50</v>
      </c>
      <c r="B75" s="16" t="s">
        <v>92</v>
      </c>
      <c r="C75" s="15" t="s">
        <v>93</v>
      </c>
      <c r="D75" s="17">
        <v>50000</v>
      </c>
      <c r="E75" s="18"/>
      <c r="F75" s="18"/>
      <c r="G75" s="18"/>
    </row>
    <row r="76" spans="1:7" hidden="1" x14ac:dyDescent="0.25">
      <c r="A76" s="15" t="s">
        <v>50</v>
      </c>
      <c r="B76" s="16" t="s">
        <v>61</v>
      </c>
      <c r="C76" s="15" t="s">
        <v>62</v>
      </c>
      <c r="D76" s="17">
        <v>5000</v>
      </c>
      <c r="E76" s="18"/>
      <c r="F76" s="18"/>
      <c r="G76" s="18"/>
    </row>
    <row r="77" spans="1:7" hidden="1" x14ac:dyDescent="0.25">
      <c r="A77" s="15" t="s">
        <v>50</v>
      </c>
      <c r="B77" s="16" t="s">
        <v>63</v>
      </c>
      <c r="C77" s="15" t="s">
        <v>64</v>
      </c>
      <c r="D77" s="17">
        <v>350000</v>
      </c>
      <c r="E77" s="18"/>
      <c r="F77" s="18"/>
      <c r="G77" s="18"/>
    </row>
    <row r="78" spans="1:7" x14ac:dyDescent="0.25">
      <c r="A78" s="19" t="s">
        <v>50</v>
      </c>
      <c r="B78" s="19" t="s">
        <v>51</v>
      </c>
      <c r="C78" s="19"/>
      <c r="D78" s="20">
        <f>D75+D76+D77</f>
        <v>405000</v>
      </c>
      <c r="E78" s="21">
        <v>450000</v>
      </c>
      <c r="F78" s="21">
        <v>450000</v>
      </c>
      <c r="G78" s="21">
        <v>450000</v>
      </c>
    </row>
    <row r="79" spans="1:7" hidden="1" x14ac:dyDescent="0.25">
      <c r="A79" s="15" t="s">
        <v>98</v>
      </c>
      <c r="B79" s="16" t="s">
        <v>99</v>
      </c>
      <c r="C79" s="15" t="s">
        <v>100</v>
      </c>
      <c r="D79" s="17">
        <v>350000</v>
      </c>
      <c r="E79" s="18"/>
      <c r="F79" s="18"/>
      <c r="G79" s="18"/>
    </row>
    <row r="80" spans="1:7" x14ac:dyDescent="0.25">
      <c r="A80" s="19" t="s">
        <v>98</v>
      </c>
      <c r="B80" s="19" t="s">
        <v>101</v>
      </c>
      <c r="C80" s="19"/>
      <c r="D80" s="20">
        <f>D79</f>
        <v>350000</v>
      </c>
      <c r="E80" s="21">
        <v>200000</v>
      </c>
      <c r="F80" s="21">
        <v>100000</v>
      </c>
      <c r="G80" s="21">
        <v>100000</v>
      </c>
    </row>
    <row r="81" spans="1:7" hidden="1" x14ac:dyDescent="0.25">
      <c r="A81" s="15" t="s">
        <v>102</v>
      </c>
      <c r="B81" s="16" t="s">
        <v>61</v>
      </c>
      <c r="C81" s="15" t="s">
        <v>62</v>
      </c>
      <c r="D81" s="17">
        <v>20000</v>
      </c>
      <c r="E81" s="18"/>
      <c r="F81" s="18"/>
      <c r="G81" s="18"/>
    </row>
    <row r="82" spans="1:7" hidden="1" x14ac:dyDescent="0.25">
      <c r="A82" s="15" t="s">
        <v>102</v>
      </c>
      <c r="B82" s="16" t="s">
        <v>103</v>
      </c>
      <c r="C82" s="15" t="s">
        <v>104</v>
      </c>
      <c r="D82" s="17">
        <v>15000</v>
      </c>
      <c r="E82" s="18"/>
      <c r="F82" s="18"/>
      <c r="G82" s="18"/>
    </row>
    <row r="83" spans="1:7" hidden="1" x14ac:dyDescent="0.25">
      <c r="A83" s="15" t="s">
        <v>102</v>
      </c>
      <c r="B83" s="16" t="s">
        <v>105</v>
      </c>
      <c r="C83" s="15" t="s">
        <v>106</v>
      </c>
      <c r="D83" s="17">
        <v>2500</v>
      </c>
      <c r="E83" s="18"/>
      <c r="F83" s="18"/>
      <c r="G83" s="18"/>
    </row>
    <row r="84" spans="1:7" hidden="1" x14ac:dyDescent="0.25">
      <c r="A84" s="15" t="s">
        <v>102</v>
      </c>
      <c r="B84" s="16" t="s">
        <v>65</v>
      </c>
      <c r="C84" s="15" t="s">
        <v>66</v>
      </c>
      <c r="D84" s="17">
        <v>20000</v>
      </c>
      <c r="E84" s="18"/>
      <c r="F84" s="18"/>
      <c r="G84" s="18"/>
    </row>
    <row r="85" spans="1:7" x14ac:dyDescent="0.25">
      <c r="A85" s="19" t="s">
        <v>102</v>
      </c>
      <c r="B85" s="19" t="s">
        <v>107</v>
      </c>
      <c r="C85" s="19"/>
      <c r="D85" s="20">
        <f>SUM(D81:D84)</f>
        <v>57500</v>
      </c>
      <c r="E85" s="21">
        <v>80000</v>
      </c>
      <c r="F85" s="21">
        <v>80000</v>
      </c>
      <c r="G85" s="21">
        <v>80000</v>
      </c>
    </row>
    <row r="86" spans="1:7" hidden="1" x14ac:dyDescent="0.25">
      <c r="A86" s="15" t="s">
        <v>108</v>
      </c>
      <c r="B86" s="16" t="s">
        <v>79</v>
      </c>
      <c r="C86" s="15" t="s">
        <v>80</v>
      </c>
      <c r="D86" s="17">
        <v>25000</v>
      </c>
      <c r="E86" s="18"/>
      <c r="F86" s="18"/>
      <c r="G86" s="18"/>
    </row>
    <row r="87" spans="1:7" x14ac:dyDescent="0.25">
      <c r="A87" s="19" t="s">
        <v>108</v>
      </c>
      <c r="B87" s="19" t="s">
        <v>109</v>
      </c>
      <c r="C87" s="19"/>
      <c r="D87" s="20">
        <f>D86</f>
        <v>25000</v>
      </c>
      <c r="E87" s="21">
        <v>20000</v>
      </c>
      <c r="F87" s="21">
        <v>20000</v>
      </c>
      <c r="G87" s="21">
        <v>20000</v>
      </c>
    </row>
    <row r="88" spans="1:7" hidden="1" x14ac:dyDescent="0.25">
      <c r="A88" s="15" t="s">
        <v>110</v>
      </c>
      <c r="B88" s="16" t="s">
        <v>111</v>
      </c>
      <c r="C88" s="15" t="s">
        <v>112</v>
      </c>
      <c r="D88" s="17">
        <v>650000</v>
      </c>
      <c r="E88" s="18"/>
      <c r="F88" s="18"/>
      <c r="G88" s="18"/>
    </row>
    <row r="89" spans="1:7" hidden="1" x14ac:dyDescent="0.25">
      <c r="A89" s="15" t="s">
        <v>110</v>
      </c>
      <c r="B89" s="16" t="s">
        <v>113</v>
      </c>
      <c r="C89" s="15" t="s">
        <v>114</v>
      </c>
      <c r="D89" s="17">
        <v>90000</v>
      </c>
      <c r="E89" s="18"/>
      <c r="F89" s="18"/>
      <c r="G89" s="18"/>
    </row>
    <row r="90" spans="1:7" x14ac:dyDescent="0.25">
      <c r="A90" s="19" t="s">
        <v>110</v>
      </c>
      <c r="B90" s="19" t="s">
        <v>115</v>
      </c>
      <c r="C90" s="19"/>
      <c r="D90" s="20">
        <f>D89+D88</f>
        <v>740000</v>
      </c>
      <c r="E90" s="21">
        <v>750000</v>
      </c>
      <c r="F90" s="21">
        <v>750000</v>
      </c>
      <c r="G90" s="21">
        <v>750000</v>
      </c>
    </row>
    <row r="91" spans="1:7" hidden="1" x14ac:dyDescent="0.25">
      <c r="A91" s="15" t="s">
        <v>52</v>
      </c>
      <c r="B91" s="16" t="s">
        <v>116</v>
      </c>
      <c r="C91" s="15" t="s">
        <v>117</v>
      </c>
      <c r="D91" s="17">
        <v>350000</v>
      </c>
      <c r="E91" s="18"/>
      <c r="F91" s="18"/>
      <c r="G91" s="18"/>
    </row>
    <row r="92" spans="1:7" hidden="1" x14ac:dyDescent="0.25">
      <c r="A92" s="15" t="s">
        <v>52</v>
      </c>
      <c r="B92" s="16" t="s">
        <v>118</v>
      </c>
      <c r="C92" s="15" t="s">
        <v>119</v>
      </c>
      <c r="D92" s="17">
        <v>150000</v>
      </c>
      <c r="E92" s="18"/>
      <c r="F92" s="18"/>
      <c r="G92" s="18"/>
    </row>
    <row r="93" spans="1:7" hidden="1" x14ac:dyDescent="0.25">
      <c r="A93" s="15" t="s">
        <v>52</v>
      </c>
      <c r="B93" s="16" t="s">
        <v>120</v>
      </c>
      <c r="C93" s="15" t="s">
        <v>121</v>
      </c>
      <c r="D93" s="17">
        <v>100000</v>
      </c>
      <c r="E93" s="18"/>
      <c r="F93" s="18"/>
      <c r="G93" s="18"/>
    </row>
    <row r="94" spans="1:7" hidden="1" x14ac:dyDescent="0.25">
      <c r="A94" s="15" t="s">
        <v>52</v>
      </c>
      <c r="B94" s="16" t="s">
        <v>113</v>
      </c>
      <c r="C94" s="15" t="s">
        <v>114</v>
      </c>
      <c r="D94" s="17">
        <v>60000</v>
      </c>
      <c r="E94" s="18"/>
      <c r="F94" s="18"/>
      <c r="G94" s="18"/>
    </row>
    <row r="95" spans="1:7" hidden="1" x14ac:dyDescent="0.25">
      <c r="A95" s="15" t="s">
        <v>52</v>
      </c>
      <c r="B95" s="16" t="s">
        <v>122</v>
      </c>
      <c r="C95" s="15" t="s">
        <v>123</v>
      </c>
      <c r="D95" s="17">
        <v>2000</v>
      </c>
      <c r="E95" s="18"/>
      <c r="F95" s="18"/>
      <c r="G95" s="18"/>
    </row>
    <row r="96" spans="1:7" hidden="1" x14ac:dyDescent="0.25">
      <c r="A96" s="15" t="s">
        <v>52</v>
      </c>
      <c r="B96" s="16" t="s">
        <v>92</v>
      </c>
      <c r="C96" s="15" t="s">
        <v>93</v>
      </c>
      <c r="D96" s="17">
        <v>50000</v>
      </c>
      <c r="E96" s="18"/>
      <c r="F96" s="18"/>
      <c r="G96" s="18"/>
    </row>
    <row r="97" spans="1:7" hidden="1" x14ac:dyDescent="0.25">
      <c r="A97" s="15" t="s">
        <v>52</v>
      </c>
      <c r="B97" s="16" t="s">
        <v>61</v>
      </c>
      <c r="C97" s="15" t="s">
        <v>62</v>
      </c>
      <c r="D97" s="17">
        <v>100000</v>
      </c>
      <c r="E97" s="18"/>
      <c r="F97" s="18"/>
      <c r="G97" s="18"/>
    </row>
    <row r="98" spans="1:7" hidden="1" x14ac:dyDescent="0.25">
      <c r="A98" s="15" t="s">
        <v>52</v>
      </c>
      <c r="B98" s="16" t="s">
        <v>124</v>
      </c>
      <c r="C98" s="15" t="s">
        <v>125</v>
      </c>
      <c r="D98" s="17">
        <v>5000</v>
      </c>
      <c r="E98" s="18"/>
      <c r="F98" s="18"/>
      <c r="G98" s="18"/>
    </row>
    <row r="99" spans="1:7" hidden="1" x14ac:dyDescent="0.25">
      <c r="A99" s="15" t="s">
        <v>52</v>
      </c>
      <c r="B99" s="16" t="s">
        <v>79</v>
      </c>
      <c r="C99" s="15" t="s">
        <v>80</v>
      </c>
      <c r="D99" s="17">
        <v>120000</v>
      </c>
      <c r="E99" s="18"/>
      <c r="F99" s="18"/>
      <c r="G99" s="18"/>
    </row>
    <row r="100" spans="1:7" hidden="1" x14ac:dyDescent="0.25">
      <c r="A100" s="15" t="s">
        <v>52</v>
      </c>
      <c r="B100" s="16" t="s">
        <v>126</v>
      </c>
      <c r="C100" s="15" t="s">
        <v>127</v>
      </c>
      <c r="D100" s="17">
        <v>50000</v>
      </c>
      <c r="E100" s="18"/>
      <c r="F100" s="18"/>
      <c r="G100" s="18"/>
    </row>
    <row r="101" spans="1:7" hidden="1" x14ac:dyDescent="0.25">
      <c r="A101" s="15" t="s">
        <v>52</v>
      </c>
      <c r="B101" s="16" t="s">
        <v>128</v>
      </c>
      <c r="C101" s="15" t="s">
        <v>129</v>
      </c>
      <c r="D101" s="17">
        <v>4000</v>
      </c>
      <c r="E101" s="18"/>
      <c r="F101" s="18"/>
      <c r="G101" s="18"/>
    </row>
    <row r="102" spans="1:7" hidden="1" x14ac:dyDescent="0.25">
      <c r="A102" s="15" t="s">
        <v>52</v>
      </c>
      <c r="B102" s="16" t="s">
        <v>130</v>
      </c>
      <c r="C102" s="15" t="s">
        <v>131</v>
      </c>
      <c r="D102" s="17">
        <v>25000</v>
      </c>
      <c r="E102" s="18"/>
      <c r="F102" s="18"/>
      <c r="G102" s="18"/>
    </row>
    <row r="103" spans="1:7" hidden="1" x14ac:dyDescent="0.25">
      <c r="A103" s="15" t="s">
        <v>52</v>
      </c>
      <c r="B103" s="16" t="s">
        <v>105</v>
      </c>
      <c r="C103" s="15" t="s">
        <v>106</v>
      </c>
      <c r="D103" s="17">
        <v>20000</v>
      </c>
      <c r="E103" s="18"/>
      <c r="F103" s="18"/>
      <c r="G103" s="18"/>
    </row>
    <row r="104" spans="1:7" hidden="1" x14ac:dyDescent="0.25">
      <c r="A104" s="15" t="s">
        <v>52</v>
      </c>
      <c r="B104" s="16" t="s">
        <v>99</v>
      </c>
      <c r="C104" s="15" t="s">
        <v>100</v>
      </c>
      <c r="D104" s="17">
        <v>60000</v>
      </c>
      <c r="E104" s="18"/>
      <c r="F104" s="18"/>
      <c r="G104" s="18"/>
    </row>
    <row r="105" spans="1:7" hidden="1" x14ac:dyDescent="0.25">
      <c r="A105" s="15" t="s">
        <v>52</v>
      </c>
      <c r="B105" s="16" t="s">
        <v>132</v>
      </c>
      <c r="C105" s="15" t="s">
        <v>133</v>
      </c>
      <c r="D105" s="17">
        <v>4000</v>
      </c>
      <c r="E105" s="18"/>
      <c r="F105" s="18"/>
      <c r="G105" s="18"/>
    </row>
    <row r="106" spans="1:7" hidden="1" x14ac:dyDescent="0.25">
      <c r="A106" s="15" t="s">
        <v>52</v>
      </c>
      <c r="B106" s="16" t="s">
        <v>134</v>
      </c>
      <c r="C106" s="15" t="s">
        <v>135</v>
      </c>
      <c r="D106" s="17">
        <v>5000</v>
      </c>
      <c r="E106" s="18"/>
      <c r="F106" s="18"/>
      <c r="G106" s="18"/>
    </row>
    <row r="107" spans="1:7" hidden="1" x14ac:dyDescent="0.25">
      <c r="A107" s="15" t="s">
        <v>52</v>
      </c>
      <c r="B107" s="16" t="s">
        <v>63</v>
      </c>
      <c r="C107" s="15" t="s">
        <v>64</v>
      </c>
      <c r="D107" s="17">
        <v>300000</v>
      </c>
      <c r="E107" s="18"/>
      <c r="F107" s="18"/>
      <c r="G107" s="18"/>
    </row>
    <row r="108" spans="1:7" hidden="1" x14ac:dyDescent="0.25">
      <c r="A108" s="15" t="s">
        <v>52</v>
      </c>
      <c r="B108" s="16" t="s">
        <v>65</v>
      </c>
      <c r="C108" s="15" t="s">
        <v>66</v>
      </c>
      <c r="D108" s="17">
        <v>100000</v>
      </c>
      <c r="E108" s="18"/>
      <c r="F108" s="18"/>
      <c r="G108" s="18"/>
    </row>
    <row r="109" spans="1:7" hidden="1" x14ac:dyDescent="0.25">
      <c r="A109" s="15" t="s">
        <v>52</v>
      </c>
      <c r="B109" s="16" t="s">
        <v>136</v>
      </c>
      <c r="C109" s="15" t="s">
        <v>137</v>
      </c>
      <c r="D109" s="17">
        <v>15000</v>
      </c>
      <c r="E109" s="18"/>
      <c r="F109" s="18"/>
      <c r="G109" s="18"/>
    </row>
    <row r="110" spans="1:7" hidden="1" x14ac:dyDescent="0.25">
      <c r="A110" s="15" t="s">
        <v>52</v>
      </c>
      <c r="B110" s="16" t="s">
        <v>87</v>
      </c>
      <c r="C110" s="15" t="s">
        <v>88</v>
      </c>
      <c r="D110" s="17">
        <v>30000</v>
      </c>
      <c r="E110" s="18"/>
      <c r="F110" s="18"/>
      <c r="G110" s="18"/>
    </row>
    <row r="111" spans="1:7" hidden="1" x14ac:dyDescent="0.25">
      <c r="A111" s="15" t="s">
        <v>52</v>
      </c>
      <c r="B111" s="16" t="s">
        <v>138</v>
      </c>
      <c r="C111" s="15" t="s">
        <v>139</v>
      </c>
      <c r="D111" s="17">
        <v>15000</v>
      </c>
      <c r="E111" s="18"/>
      <c r="F111" s="18"/>
      <c r="G111" s="18"/>
    </row>
    <row r="112" spans="1:7" hidden="1" x14ac:dyDescent="0.25">
      <c r="A112" s="15" t="s">
        <v>52</v>
      </c>
      <c r="B112" s="16" t="s">
        <v>140</v>
      </c>
      <c r="C112" s="15" t="s">
        <v>141</v>
      </c>
      <c r="D112" s="17">
        <v>5000</v>
      </c>
      <c r="E112" s="18"/>
      <c r="F112" s="18"/>
      <c r="G112" s="18"/>
    </row>
    <row r="113" spans="1:7" hidden="1" x14ac:dyDescent="0.25">
      <c r="A113" s="15" t="s">
        <v>52</v>
      </c>
      <c r="B113" s="16" t="s">
        <v>142</v>
      </c>
      <c r="C113" s="15" t="s">
        <v>143</v>
      </c>
      <c r="D113" s="17">
        <v>25000</v>
      </c>
      <c r="E113" s="18"/>
      <c r="F113" s="18"/>
      <c r="G113" s="18"/>
    </row>
    <row r="114" spans="1:7" hidden="1" x14ac:dyDescent="0.25">
      <c r="A114" s="15" t="s">
        <v>52</v>
      </c>
      <c r="B114" s="16" t="s">
        <v>67</v>
      </c>
      <c r="C114" s="15" t="s">
        <v>68</v>
      </c>
      <c r="D114" s="17">
        <v>100000</v>
      </c>
      <c r="E114" s="18"/>
      <c r="F114" s="18"/>
      <c r="G114" s="18"/>
    </row>
    <row r="115" spans="1:7" hidden="1" x14ac:dyDescent="0.25">
      <c r="A115" s="15" t="s">
        <v>52</v>
      </c>
      <c r="B115" s="16" t="s">
        <v>144</v>
      </c>
      <c r="C115" s="15" t="s">
        <v>145</v>
      </c>
      <c r="D115" s="17">
        <v>20000</v>
      </c>
      <c r="E115" s="18"/>
      <c r="F115" s="18"/>
      <c r="G115" s="18"/>
    </row>
    <row r="116" spans="1:7" x14ac:dyDescent="0.25">
      <c r="A116" s="19" t="s">
        <v>52</v>
      </c>
      <c r="B116" s="19" t="s">
        <v>53</v>
      </c>
      <c r="C116" s="19"/>
      <c r="D116" s="20">
        <f>SUM(D91:D115)</f>
        <v>1715000</v>
      </c>
      <c r="E116" s="21">
        <v>1800000</v>
      </c>
      <c r="F116" s="21">
        <v>1800000</v>
      </c>
      <c r="G116" s="21">
        <v>1800000</v>
      </c>
    </row>
    <row r="117" spans="1:7" hidden="1" x14ac:dyDescent="0.25">
      <c r="A117" s="15" t="s">
        <v>54</v>
      </c>
      <c r="B117" s="16" t="s">
        <v>146</v>
      </c>
      <c r="C117" s="15" t="s">
        <v>147</v>
      </c>
      <c r="D117" s="17">
        <v>12000</v>
      </c>
      <c r="E117" s="18"/>
      <c r="F117" s="18"/>
      <c r="G117" s="18"/>
    </row>
    <row r="118" spans="1:7" hidden="1" x14ac:dyDescent="0.25">
      <c r="A118" s="15" t="s">
        <v>54</v>
      </c>
      <c r="B118" s="16" t="s">
        <v>105</v>
      </c>
      <c r="C118" s="15" t="s">
        <v>106</v>
      </c>
      <c r="D118" s="17">
        <v>6000</v>
      </c>
      <c r="E118" s="18"/>
      <c r="F118" s="18"/>
      <c r="G118" s="18"/>
    </row>
    <row r="119" spans="1:7" x14ac:dyDescent="0.25">
      <c r="A119" s="19" t="s">
        <v>54</v>
      </c>
      <c r="B119" s="19" t="s">
        <v>57</v>
      </c>
      <c r="C119" s="19"/>
      <c r="D119" s="20">
        <f>D117+D118</f>
        <v>18000</v>
      </c>
      <c r="E119" s="21">
        <v>18000</v>
      </c>
      <c r="F119" s="21">
        <v>18000</v>
      </c>
      <c r="G119" s="21">
        <v>18000</v>
      </c>
    </row>
    <row r="120" spans="1:7" hidden="1" x14ac:dyDescent="0.25">
      <c r="A120" s="15" t="s">
        <v>148</v>
      </c>
      <c r="B120" s="16" t="s">
        <v>63</v>
      </c>
      <c r="C120" s="15" t="s">
        <v>64</v>
      </c>
      <c r="D120" s="17">
        <v>30000</v>
      </c>
      <c r="E120" s="18"/>
      <c r="F120" s="18"/>
      <c r="G120" s="18"/>
    </row>
    <row r="121" spans="1:7" x14ac:dyDescent="0.25">
      <c r="A121" s="19" t="s">
        <v>148</v>
      </c>
      <c r="B121" s="19" t="s">
        <v>149</v>
      </c>
      <c r="C121" s="19"/>
      <c r="D121" s="20">
        <f>D120</f>
        <v>30000</v>
      </c>
      <c r="E121" s="21">
        <v>35000</v>
      </c>
      <c r="F121" s="21">
        <v>35000</v>
      </c>
      <c r="G121" s="21">
        <v>40000</v>
      </c>
    </row>
    <row r="122" spans="1:7" hidden="1" x14ac:dyDescent="0.25">
      <c r="A122" s="15" t="s">
        <v>150</v>
      </c>
      <c r="B122" s="16" t="s">
        <v>142</v>
      </c>
      <c r="C122" s="15" t="s">
        <v>143</v>
      </c>
      <c r="D122" s="17">
        <v>120000</v>
      </c>
      <c r="E122" s="18"/>
      <c r="F122" s="18"/>
      <c r="G122" s="18"/>
    </row>
    <row r="123" spans="1:7" x14ac:dyDescent="0.25">
      <c r="A123" s="19" t="s">
        <v>150</v>
      </c>
      <c r="B123" s="19" t="s">
        <v>151</v>
      </c>
      <c r="C123" s="19"/>
      <c r="D123" s="20">
        <f>D122</f>
        <v>120000</v>
      </c>
      <c r="E123" s="21">
        <v>100000</v>
      </c>
      <c r="F123" s="21">
        <v>100000</v>
      </c>
      <c r="G123" s="21">
        <v>100000</v>
      </c>
    </row>
    <row r="124" spans="1:7" hidden="1" x14ac:dyDescent="0.25">
      <c r="A124" s="15" t="s">
        <v>152</v>
      </c>
      <c r="B124" s="16" t="s">
        <v>153</v>
      </c>
      <c r="C124" s="15" t="s">
        <v>154</v>
      </c>
      <c r="D124" s="17">
        <v>20000</v>
      </c>
      <c r="E124" s="18"/>
      <c r="F124" s="18"/>
      <c r="G124" s="18"/>
    </row>
    <row r="125" spans="1:7" x14ac:dyDescent="0.25">
      <c r="A125" s="19" t="s">
        <v>152</v>
      </c>
      <c r="B125" s="19" t="s">
        <v>155</v>
      </c>
      <c r="C125" s="19"/>
      <c r="D125" s="20">
        <f>D124</f>
        <v>20000</v>
      </c>
      <c r="E125" s="21">
        <v>20000</v>
      </c>
      <c r="F125" s="21">
        <v>20000</v>
      </c>
      <c r="G125" s="21">
        <v>20000</v>
      </c>
    </row>
    <row r="126" spans="1:7" x14ac:dyDescent="0.25">
      <c r="A126" s="19"/>
      <c r="B126" s="19"/>
      <c r="C126" s="19"/>
      <c r="D126" s="20"/>
      <c r="E126" s="21"/>
      <c r="F126" s="21"/>
      <c r="G126" s="21"/>
    </row>
    <row r="127" spans="1:7" s="24" customFormat="1" ht="15.75" thickBot="1" x14ac:dyDescent="0.3">
      <c r="A127" s="22" t="s">
        <v>156</v>
      </c>
      <c r="B127" s="22"/>
      <c r="C127" s="22"/>
      <c r="D127" s="23">
        <f>D125+D123+D121+D119+D116+D90+D87+D85+D80+D78+D74+D69+D65+D61+D58+D55+D53+D51+D47+D43+D126</f>
        <v>7944500</v>
      </c>
      <c r="E127" s="23">
        <f>SUM(E43:E126)</f>
        <v>6353000</v>
      </c>
      <c r="F127" s="23">
        <f>SUM(F43:F125)</f>
        <v>5383000</v>
      </c>
      <c r="G127" s="23">
        <f>SUM(G43:G125)</f>
        <v>5248000</v>
      </c>
    </row>
    <row r="129" spans="1:7" x14ac:dyDescent="0.25">
      <c r="A129" s="31" t="s">
        <v>157</v>
      </c>
      <c r="B129" s="31"/>
    </row>
    <row r="131" spans="1:7" x14ac:dyDescent="0.25">
      <c r="A131" s="19">
        <v>8124</v>
      </c>
      <c r="B131" s="19" t="s">
        <v>158</v>
      </c>
      <c r="C131" s="19"/>
      <c r="D131" s="20">
        <f>12*42220</f>
        <v>506640</v>
      </c>
      <c r="E131" s="21">
        <v>15440</v>
      </c>
      <c r="F131" s="21">
        <v>0</v>
      </c>
      <c r="G131" s="21">
        <v>0</v>
      </c>
    </row>
    <row r="133" spans="1:7" x14ac:dyDescent="0.25">
      <c r="A133" s="32">
        <v>8115</v>
      </c>
      <c r="D133" s="29">
        <f>D34-D127-D131</f>
        <v>1471410</v>
      </c>
      <c r="E133" s="29">
        <f>E34-E127-E131</f>
        <v>-14740</v>
      </c>
      <c r="F133" s="29">
        <f>F34-F127-F131</f>
        <v>670700</v>
      </c>
      <c r="G133" s="29">
        <f>G34-G127-G131</f>
        <v>-588800</v>
      </c>
    </row>
  </sheetData>
  <pageMargins left="0.39370078740157483" right="0.39370078740157483" top="0.39370078740157483" bottom="0.59055118110236227" header="0.39370078740157483" footer="0.59055118110236227"/>
  <pageSetup paperSize="9" scale="7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2019-2022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Sekretarka</cp:lastModifiedBy>
  <cp:revision/>
  <cp:lastPrinted>2019-09-11T08:24:24Z</cp:lastPrinted>
  <dcterms:created xsi:type="dcterms:W3CDTF">2018-12-09T21:38:25Z</dcterms:created>
  <dcterms:modified xsi:type="dcterms:W3CDTF">2019-09-11T08:27:50Z</dcterms:modified>
  <cp:category/>
  <cp:contentStatus/>
</cp:coreProperties>
</file>